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nNesvit\Desktop\сметы\2023\Кап рем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52511"/>
</workbook>
</file>

<file path=xl/calcChain.xml><?xml version="1.0" encoding="utf-8"?>
<calcChain xmlns="http://schemas.openxmlformats.org/spreadsheetml/2006/main">
  <c r="I42" i="8" l="1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12" i="8"/>
</calcChain>
</file>

<file path=xl/sharedStrings.xml><?xml version="1.0" encoding="utf-8"?>
<sst xmlns="http://schemas.openxmlformats.org/spreadsheetml/2006/main" count="113" uniqueCount="82">
  <si>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</si>
  <si>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</si>
  <si>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</si>
  <si>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</si>
  <si>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</si>
  <si>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</si>
  <si>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</si>
  <si>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</si>
  <si>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</si>
  <si>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</si>
  <si>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</si>
  <si>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</si>
  <si>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01.1.02.10-0031</t>
  </si>
  <si>
    <t>Асбест хризотиловый тонкоизмельченный</t>
  </si>
  <si>
    <t>т</t>
  </si>
  <si>
    <t>01.2.03.07-0022</t>
  </si>
  <si>
    <t>Эмульсия битумная гидроизоляционная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</si>
  <si>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</si>
  <si>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</si>
  <si>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</si>
  <si>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</si>
  <si>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</si>
  <si>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кг</t>
  </si>
  <si>
    <t>01.7.03.01-0001</t>
  </si>
  <si>
    <t>Вода</t>
  </si>
  <si>
    <t>01.7.07.29-0031</t>
  </si>
  <si>
    <t>Каболка</t>
  </si>
  <si>
    <t>01.7.07.29-0111</t>
  </si>
  <si>
    <t>Пакля пропитанная</t>
  </si>
  <si>
    <t>01.7.11.07-0036</t>
  </si>
  <si>
    <t>Электроды сварочные Э46, диаметр 4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</si>
  <si>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</si>
  <si>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</si>
  <si>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</si>
  <si>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</si>
  <si>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01.7.15.06-0146</t>
  </si>
  <si>
    <t>Гвозди толевые круглые, размер 3,0х40 мм</t>
  </si>
  <si>
    <t>01.7.20.08-0071</t>
  </si>
  <si>
    <t>Канат пеньковый пропитанный</t>
  </si>
  <si>
    <t>04.3.01.09-0014</t>
  </si>
  <si>
    <t>Раствор готовый кладочный, цементный, М100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</si>
  <si>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</si>
  <si>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</si>
  <si>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</si>
  <si>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08.3.03.05-0002</t>
  </si>
  <si>
    <t>Проволока канатная оцинкованная, диаметр 3 мм</t>
  </si>
  <si>
    <t>08.3.03.06-0002</t>
  </si>
  <si>
    <t>Проволока горячекатаная в мотках, диаметр 6,3-6,5 мм</t>
  </si>
  <si>
    <t>08.3.05.05-0051</t>
  </si>
  <si>
    <t>Сталь листовая оцинкованная, толщина 0,5 мм</t>
  </si>
  <si>
    <t>08.3.11.01-0091</t>
  </si>
  <si>
    <t>Швеллеры № 40, марка стали Ст0</t>
  </si>
  <si>
    <t>12.1.02.06-0022</t>
  </si>
  <si>
    <t>Рубероид кровельный РКП-350</t>
  </si>
  <si>
    <t>м2</t>
  </si>
  <si>
    <t>14.4.01.01-0003</t>
  </si>
  <si>
    <t>Грунтовка ГФ-021</t>
  </si>
  <si>
    <t>14.5.01.08-0002</t>
  </si>
  <si>
    <t>Герметик тиоколовый У-30М</t>
  </si>
  <si>
    <t>14.5.09.01-0001</t>
  </si>
  <si>
    <t>Ацетон технический, сорт I</t>
  </si>
  <si>
    <t>14.5.09.07-0030</t>
  </si>
  <si>
    <t>Растворитель Р-4</t>
  </si>
  <si>
    <t>ФССЦ-04.3.01.09-0014</t>
  </si>
  <si>
    <t>Раствор готовый кладочный цементный марки: 100</t>
  </si>
  <si>
    <t>ФССЦ-08.1.02.01-0003</t>
  </si>
  <si>
    <t>Воронки водосточные чугунные ВР-А-80-00</t>
  </si>
  <si>
    <t>шт</t>
  </si>
  <si>
    <t>ФССЦ-08.3.05.05-0051</t>
  </si>
  <si>
    <t>ФССЦ-08.3.05.05-0053</t>
  </si>
  <si>
    <t>Сталь листовая оцинкованная, толщина 0,7 мм</t>
  </si>
  <si>
    <t>ФССЦ-08.3.05.06-0013</t>
  </si>
  <si>
    <t>Сталь тонколистовая марка БСт1кп-БСт4кп, Ст1пс-Ст5пс, Ст3Гпс-Ст5Гпс, толщина до 4 мм</t>
  </si>
  <si>
    <t>ФССЦ-12.1.02.03-0165</t>
  </si>
  <si>
    <t>Техноэласт: Грин ЭПП</t>
  </si>
  <si>
    <t>ФССЦ-12.1.02.03-0193</t>
  </si>
  <si>
    <t>Техноэласт: ЭКП-5,0, сланец серый</t>
  </si>
  <si>
    <t/>
  </si>
  <si>
    <t>Итого "Материалы"</t>
  </si>
  <si>
    <t>СВОДНАЯ ВЕДОМОСТЬ РЕСУРСОВ № СКС-2023-В-3-80</t>
  </si>
  <si>
    <t>Капитальный ремонт кровли здания производственно-бытового корпуса</t>
  </si>
  <si>
    <t>Составила _________________  Н.Ю.Рогозина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</si>
</sst>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</cellStyleXfs>
  <cellXfs count="38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center" vertical="center"/>
    </xf>
    <xf numFmtId="0" fontId="5" fillId="0" borderId="0" xfId="23" applyFont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I46"/>
  <sheetViews>
    <sheetView showGridLines="0" tabSelected="1" topLeftCell="B1" zoomScaleNormal="100" workbookViewId="0">
      <selection activeCell="B9" sqref="B9:I9"/>
    </sheetView>
  </sheetViews>
  <sheetFormatPr defaultRowHeight="12.75" x14ac:dyDescent="0.2"/>
  <cols>
    <col min="1" max="1" width="0" style="2" hidden="1" customWidth="1"/>
    <col min="2" max="2" width="19.140625" style="1" customWidth="1"/>
    <col min="3" max="3" width="33.140625" style="2" customWidth="1"/>
    <col min="4" max="4" width="10.7109375" style="2" customWidth="1"/>
    <col min="5" max="5" width="10.7109375" style="1" customWidth="1"/>
    <col min="6" max="8" width="10.7109375" style="2" customWidth="1"/>
    <col min="9" max="9" width="13.7109375" style="2" customWidth="1"/>
    <col min="10" max="16384" width="9.140625" style="2"/>
  </cols>
  <sheetData>
    <row r="1" spans="2:9" ht="15.75" x14ac:dyDescent="0.2">
      <c r="B1" s="36" t="s">
        <v>79</v>
      </c>
      <c r="C1" s="36"/>
      <c r="D1" s="36"/>
      <c r="E1" s="36"/>
      <c r="F1" s="36"/>
      <c r="G1" s="36"/>
      <c r="H1" s="36"/>
      <c r="I1" s="36"/>
    </row>
    <row r="2" spans="2:9" ht="15" customHeight="1" x14ac:dyDescent="0.2">
      <c r="B2" s="37" t="s">
        <v>80</v>
      </c>
      <c r="C2" s="37"/>
      <c r="D2" s="37"/>
      <c r="E2" s="37"/>
      <c r="F2" s="37"/>
      <c r="G2" s="37"/>
      <c r="H2" s="37"/>
      <c r="I2" s="37"/>
    </row>
    <row r="3" spans="2:9" ht="15" customHeight="1" x14ac:dyDescent="0.2">
      <c r="B3" s="37"/>
      <c r="C3" s="37"/>
      <c r="D3" s="37"/>
      <c r="E3" s="37"/>
      <c r="F3" s="37"/>
      <c r="G3" s="37"/>
      <c r="H3" s="37"/>
      <c r="I3" s="37"/>
    </row>
    <row r="4" spans="2:9" x14ac:dyDescent="0.2">
      <c r="B4" s="3"/>
      <c r="C4" s="4"/>
      <c r="D4" s="5"/>
      <c r="E4" s="6"/>
      <c r="F4" s="7"/>
      <c r="G4" s="7"/>
      <c r="H4" s="7"/>
      <c r="I4" s="5"/>
    </row>
    <row r="5" spans="2:9" ht="12.75" customHeight="1" x14ac:dyDescent="0.2">
      <c r="B5" s="10" t="s">
        <v>8</v>
      </c>
      <c r="C5" s="13" t="s">
        <v>0</v>
      </c>
      <c r="D5" s="13" t="s">
        <v>1</v>
      </c>
      <c r="E5" s="16" t="s">
        <v>7</v>
      </c>
      <c r="F5" s="19" t="s">
        <v>4</v>
      </c>
      <c r="G5" s="19"/>
      <c r="H5" s="19" t="s">
        <v>6</v>
      </c>
      <c r="I5" s="19"/>
    </row>
    <row r="6" spans="2:9" ht="12.75" customHeight="1" x14ac:dyDescent="0.2">
      <c r="B6" s="11"/>
      <c r="C6" s="14"/>
      <c r="D6" s="14"/>
      <c r="E6" s="17"/>
      <c r="F6" s="9" t="s">
        <v>2</v>
      </c>
      <c r="G6" s="9" t="s">
        <v>3</v>
      </c>
      <c r="H6" s="9" t="s">
        <v>2</v>
      </c>
      <c r="I6" s="9" t="s">
        <v>3</v>
      </c>
    </row>
    <row r="7" spans="2:9" x14ac:dyDescent="0.2">
      <c r="B7" s="12"/>
      <c r="C7" s="15"/>
      <c r="D7" s="15"/>
      <c r="E7" s="18"/>
      <c r="F7" s="8" t="s">
        <v>5</v>
      </c>
      <c r="G7" s="8" t="s">
        <v>5</v>
      </c>
      <c r="H7" s="8" t="s">
        <v>5</v>
      </c>
      <c r="I7" s="8" t="s">
        <v>5</v>
      </c>
    </row>
    <row r="8" spans="2:9" x14ac:dyDescent="0.2">
      <c r="B8" s="20">
        <v>1</v>
      </c>
      <c r="C8" s="20">
        <v>2</v>
      </c>
      <c r="D8" s="20">
        <v>3</v>
      </c>
      <c r="E8" s="21">
        <v>4</v>
      </c>
      <c r="F8" s="20">
        <v>5</v>
      </c>
      <c r="G8" s="20">
        <v>6</v>
      </c>
      <c r="H8" s="20">
        <v>7</v>
      </c>
      <c r="I8" s="20">
        <v>8</v>
      </c>
    </row>
    <row r="9" spans="2:9" ht="17.850000000000001" customHeight="1" x14ac:dyDescent="0.2">
      <c r="B9" s="22" t="s">
        <v>9</v>
      </c>
      <c r="C9" s="23"/>
      <c r="D9" s="23"/>
      <c r="E9" s="23"/>
      <c r="F9" s="23"/>
      <c r="G9" s="23"/>
      <c r="H9" s="23"/>
      <c r="I9" s="23"/>
    </row>
    <row r="10" spans="2:9" ht="17.850000000000001" customHeight="1" x14ac:dyDescent="0.2">
      <c r="B10" s="22" t="s">
        <v>10</v>
      </c>
      <c r="C10" s="23"/>
      <c r="D10" s="23"/>
      <c r="E10" s="23"/>
      <c r="F10" s="23"/>
      <c r="G10" s="23"/>
      <c r="H10" s="23"/>
      <c r="I10" s="23"/>
    </row>
    <row r="11" spans="2:9" ht="17.850000000000001" customHeight="1" x14ac:dyDescent="0.2">
      <c r="B11" s="24" t="s">
        <v>11</v>
      </c>
      <c r="C11" s="25"/>
      <c r="D11" s="25"/>
      <c r="E11" s="25"/>
      <c r="F11" s="25"/>
      <c r="G11" s="25"/>
      <c r="H11" s="25"/>
      <c r="I11" s="25"/>
    </row>
    <row r="12" spans="2:9" ht="25.5" x14ac:dyDescent="0.2">
      <c r="B12" s="26" t="s">
        <v>12</v>
      </c>
      <c r="C12" s="27" t="s">
        <v>13</v>
      </c>
      <c r="D12" s="28" t="s">
        <v>14</v>
      </c>
      <c r="E12" s="26">
        <v>4.0000000000000002E-4</v>
      </c>
      <c r="F12" s="29">
        <v>3200</v>
      </c>
      <c r="G12" s="34">
        <f>8.34*F12</f>
        <v>26688</v>
      </c>
      <c r="H12" s="29">
        <v>1.28</v>
      </c>
      <c r="I12" s="34">
        <f>G12*E12</f>
        <v>10.6752</v>
      </c>
    </row>
    <row r="13" spans="2:9" ht="25.5" x14ac:dyDescent="0.2">
      <c r="B13" s="26" t="s">
        <v>15</v>
      </c>
      <c r="C13" s="27" t="s">
        <v>16</v>
      </c>
      <c r="D13" s="28" t="s">
        <v>14</v>
      </c>
      <c r="E13" s="26">
        <v>0.1215</v>
      </c>
      <c r="F13" s="29">
        <v>2000</v>
      </c>
      <c r="G13" s="34">
        <f t="shared" ref="G13:G41" si="0">8.34*F13</f>
        <v>16680</v>
      </c>
      <c r="H13" s="29">
        <v>243</v>
      </c>
      <c r="I13" s="34">
        <f t="shared" ref="I13:I41" si="1">G13*E13</f>
        <v>2026.62</v>
      </c>
    </row>
    <row r="14" spans="2:9" ht="25.5" x14ac:dyDescent="0.2">
      <c r="B14" s="26" t="s">
        <v>17</v>
      </c>
      <c r="C14" s="27" t="s">
        <v>18</v>
      </c>
      <c r="D14" s="28" t="s">
        <v>19</v>
      </c>
      <c r="E14" s="26">
        <v>0.15</v>
      </c>
      <c r="F14" s="29">
        <v>6.22</v>
      </c>
      <c r="G14" s="34">
        <f t="shared" si="0"/>
        <v>51.8748</v>
      </c>
      <c r="H14" s="29">
        <v>0.93</v>
      </c>
      <c r="I14" s="34">
        <f t="shared" si="1"/>
        <v>7.7812199999999994</v>
      </c>
    </row>
    <row r="15" spans="2:9" x14ac:dyDescent="0.2">
      <c r="B15" s="26" t="s">
        <v>20</v>
      </c>
      <c r="C15" s="27" t="s">
        <v>21</v>
      </c>
      <c r="D15" s="28" t="s">
        <v>22</v>
      </c>
      <c r="E15" s="26">
        <v>106.2984</v>
      </c>
      <c r="F15" s="29">
        <v>6.09</v>
      </c>
      <c r="G15" s="34">
        <f t="shared" si="0"/>
        <v>50.790599999999998</v>
      </c>
      <c r="H15" s="29">
        <v>647.36</v>
      </c>
      <c r="I15" s="34">
        <f t="shared" si="1"/>
        <v>5398.95951504</v>
      </c>
    </row>
    <row r="16" spans="2:9" x14ac:dyDescent="0.2">
      <c r="B16" s="26" t="s">
        <v>23</v>
      </c>
      <c r="C16" s="27" t="s">
        <v>24</v>
      </c>
      <c r="D16" s="28" t="s">
        <v>19</v>
      </c>
      <c r="E16" s="26">
        <v>4.9524999999999997</v>
      </c>
      <c r="F16" s="29">
        <v>2.44</v>
      </c>
      <c r="G16" s="34">
        <f t="shared" si="0"/>
        <v>20.349599999999999</v>
      </c>
      <c r="H16" s="29">
        <v>12.08</v>
      </c>
      <c r="I16" s="34">
        <f t="shared" si="1"/>
        <v>100.78139399999999</v>
      </c>
    </row>
    <row r="17" spans="2:9" x14ac:dyDescent="0.2">
      <c r="B17" s="26" t="s">
        <v>25</v>
      </c>
      <c r="C17" s="27" t="s">
        <v>26</v>
      </c>
      <c r="D17" s="28" t="s">
        <v>14</v>
      </c>
      <c r="E17" s="26">
        <v>1.2E-4</v>
      </c>
      <c r="F17" s="29">
        <v>30030</v>
      </c>
      <c r="G17" s="34">
        <f t="shared" si="0"/>
        <v>250450.19999999998</v>
      </c>
      <c r="H17" s="29">
        <v>3.6</v>
      </c>
      <c r="I17" s="34">
        <f t="shared" si="1"/>
        <v>30.054023999999998</v>
      </c>
    </row>
    <row r="18" spans="2:9" x14ac:dyDescent="0.2">
      <c r="B18" s="26" t="s">
        <v>27</v>
      </c>
      <c r="C18" s="27" t="s">
        <v>28</v>
      </c>
      <c r="D18" s="28" t="s">
        <v>22</v>
      </c>
      <c r="E18" s="26">
        <v>0.14099999999999999</v>
      </c>
      <c r="F18" s="29">
        <v>9.0399999999999991</v>
      </c>
      <c r="G18" s="34">
        <f t="shared" si="0"/>
        <v>75.393599999999992</v>
      </c>
      <c r="H18" s="29">
        <v>1.27</v>
      </c>
      <c r="I18" s="34">
        <f t="shared" si="1"/>
        <v>10.630497599999998</v>
      </c>
    </row>
    <row r="19" spans="2:9" ht="25.5" x14ac:dyDescent="0.2">
      <c r="B19" s="26" t="s">
        <v>29</v>
      </c>
      <c r="C19" s="27" t="s">
        <v>30</v>
      </c>
      <c r="D19" s="28" t="s">
        <v>22</v>
      </c>
      <c r="E19" s="26">
        <v>0.14000000000000001</v>
      </c>
      <c r="F19" s="29">
        <v>10.75</v>
      </c>
      <c r="G19" s="34">
        <f t="shared" si="0"/>
        <v>89.655000000000001</v>
      </c>
      <c r="H19" s="29">
        <v>1.51</v>
      </c>
      <c r="I19" s="34">
        <f t="shared" si="1"/>
        <v>12.551700000000002</v>
      </c>
    </row>
    <row r="20" spans="2:9" ht="25.5" x14ac:dyDescent="0.2">
      <c r="B20" s="26" t="s">
        <v>31</v>
      </c>
      <c r="C20" s="27" t="s">
        <v>32</v>
      </c>
      <c r="D20" s="28" t="s">
        <v>22</v>
      </c>
      <c r="E20" s="26">
        <v>0.33</v>
      </c>
      <c r="F20" s="29">
        <v>9.0399999999999991</v>
      </c>
      <c r="G20" s="34">
        <f t="shared" si="0"/>
        <v>75.393599999999992</v>
      </c>
      <c r="H20" s="29">
        <v>2.98</v>
      </c>
      <c r="I20" s="34">
        <f t="shared" si="1"/>
        <v>24.879887999999998</v>
      </c>
    </row>
    <row r="21" spans="2:9" x14ac:dyDescent="0.2">
      <c r="B21" s="26" t="s">
        <v>33</v>
      </c>
      <c r="C21" s="27" t="s">
        <v>34</v>
      </c>
      <c r="D21" s="28" t="s">
        <v>14</v>
      </c>
      <c r="E21" s="26">
        <v>9.9999999999999995E-7</v>
      </c>
      <c r="F21" s="29">
        <v>11978</v>
      </c>
      <c r="G21" s="34">
        <f t="shared" si="0"/>
        <v>99896.52</v>
      </c>
      <c r="H21" s="29">
        <v>0.01</v>
      </c>
      <c r="I21" s="34">
        <f t="shared" si="1"/>
        <v>9.9896520000000003E-2</v>
      </c>
    </row>
    <row r="22" spans="2:9" ht="25.5" x14ac:dyDescent="0.2">
      <c r="B22" s="26" t="s">
        <v>35</v>
      </c>
      <c r="C22" s="27" t="s">
        <v>36</v>
      </c>
      <c r="D22" s="28" t="s">
        <v>14</v>
      </c>
      <c r="E22" s="26">
        <v>1.8E-3</v>
      </c>
      <c r="F22" s="29">
        <v>8475</v>
      </c>
      <c r="G22" s="34">
        <f t="shared" si="0"/>
        <v>70681.5</v>
      </c>
      <c r="H22" s="29">
        <v>15.26</v>
      </c>
      <c r="I22" s="34">
        <f t="shared" si="1"/>
        <v>127.22669999999999</v>
      </c>
    </row>
    <row r="23" spans="2:9" x14ac:dyDescent="0.2">
      <c r="B23" s="26" t="s">
        <v>37</v>
      </c>
      <c r="C23" s="27" t="s">
        <v>38</v>
      </c>
      <c r="D23" s="28" t="s">
        <v>14</v>
      </c>
      <c r="E23" s="26">
        <v>1.0000000000000001E-5</v>
      </c>
      <c r="F23" s="29">
        <v>37900</v>
      </c>
      <c r="G23" s="34">
        <f t="shared" si="0"/>
        <v>316086</v>
      </c>
      <c r="H23" s="29">
        <v>0.38</v>
      </c>
      <c r="I23" s="34">
        <f t="shared" si="1"/>
        <v>3.1608600000000004</v>
      </c>
    </row>
    <row r="24" spans="2:9" ht="25.5" x14ac:dyDescent="0.2">
      <c r="B24" s="26" t="s">
        <v>39</v>
      </c>
      <c r="C24" s="27" t="s">
        <v>40</v>
      </c>
      <c r="D24" s="28" t="s">
        <v>19</v>
      </c>
      <c r="E24" s="26">
        <v>0.38350000000000001</v>
      </c>
      <c r="F24" s="29">
        <v>519.79999999999995</v>
      </c>
      <c r="G24" s="34">
        <f t="shared" si="0"/>
        <v>4335.1319999999996</v>
      </c>
      <c r="H24" s="29">
        <v>199.34</v>
      </c>
      <c r="I24" s="34">
        <f t="shared" si="1"/>
        <v>1662.5231219999998</v>
      </c>
    </row>
    <row r="25" spans="2:9" ht="63.75" x14ac:dyDescent="0.2">
      <c r="B25" s="26" t="s">
        <v>41</v>
      </c>
      <c r="C25" s="27" t="s">
        <v>42</v>
      </c>
      <c r="D25" s="28" t="s">
        <v>43</v>
      </c>
      <c r="E25" s="26">
        <v>1.8699999999999999E-3</v>
      </c>
      <c r="F25" s="29">
        <v>50.24</v>
      </c>
      <c r="G25" s="34">
        <f t="shared" si="0"/>
        <v>419.0016</v>
      </c>
      <c r="H25" s="29">
        <v>0.09</v>
      </c>
      <c r="I25" s="34">
        <f t="shared" si="1"/>
        <v>0.78353299199999993</v>
      </c>
    </row>
    <row r="26" spans="2:9" ht="25.5" x14ac:dyDescent="0.2">
      <c r="B26" s="26" t="s">
        <v>44</v>
      </c>
      <c r="C26" s="27" t="s">
        <v>45</v>
      </c>
      <c r="D26" s="28" t="s">
        <v>14</v>
      </c>
      <c r="E26" s="26">
        <v>5.4000000000000003E-3</v>
      </c>
      <c r="F26" s="29">
        <v>8190</v>
      </c>
      <c r="G26" s="34">
        <f t="shared" si="0"/>
        <v>68304.600000000006</v>
      </c>
      <c r="H26" s="29">
        <v>44.23</v>
      </c>
      <c r="I26" s="34">
        <f t="shared" si="1"/>
        <v>368.84484000000003</v>
      </c>
    </row>
    <row r="27" spans="2:9" ht="25.5" x14ac:dyDescent="0.2">
      <c r="B27" s="26" t="s">
        <v>46</v>
      </c>
      <c r="C27" s="27" t="s">
        <v>47</v>
      </c>
      <c r="D27" s="28" t="s">
        <v>14</v>
      </c>
      <c r="E27" s="26">
        <v>3.0000000000000001E-6</v>
      </c>
      <c r="F27" s="29">
        <v>4455.2</v>
      </c>
      <c r="G27" s="34">
        <f t="shared" si="0"/>
        <v>37156.367999999995</v>
      </c>
      <c r="H27" s="29">
        <v>0.01</v>
      </c>
      <c r="I27" s="34">
        <f t="shared" si="1"/>
        <v>0.11146910399999999</v>
      </c>
    </row>
    <row r="28" spans="2:9" ht="25.5" x14ac:dyDescent="0.2">
      <c r="B28" s="26" t="s">
        <v>48</v>
      </c>
      <c r="C28" s="27" t="s">
        <v>49</v>
      </c>
      <c r="D28" s="28" t="s">
        <v>14</v>
      </c>
      <c r="E28" s="26">
        <v>0.25650000000000001</v>
      </c>
      <c r="F28" s="29">
        <v>11200</v>
      </c>
      <c r="G28" s="34">
        <f t="shared" si="0"/>
        <v>93408</v>
      </c>
      <c r="H28" s="29">
        <v>2872.8</v>
      </c>
      <c r="I28" s="34">
        <f t="shared" si="1"/>
        <v>23959.152000000002</v>
      </c>
    </row>
    <row r="29" spans="2:9" x14ac:dyDescent="0.2">
      <c r="B29" s="26" t="s">
        <v>50</v>
      </c>
      <c r="C29" s="27" t="s">
        <v>51</v>
      </c>
      <c r="D29" s="28" t="s">
        <v>14</v>
      </c>
      <c r="E29" s="26">
        <v>1.94E-4</v>
      </c>
      <c r="F29" s="29">
        <v>4920</v>
      </c>
      <c r="G29" s="34">
        <f t="shared" si="0"/>
        <v>41032.800000000003</v>
      </c>
      <c r="H29" s="29">
        <v>0.95</v>
      </c>
      <c r="I29" s="34">
        <f t="shared" si="1"/>
        <v>7.9603632000000006</v>
      </c>
    </row>
    <row r="30" spans="2:9" x14ac:dyDescent="0.2">
      <c r="B30" s="26" t="s">
        <v>52</v>
      </c>
      <c r="C30" s="27" t="s">
        <v>53</v>
      </c>
      <c r="D30" s="28" t="s">
        <v>54</v>
      </c>
      <c r="E30" s="26">
        <v>4.4000000000000004</v>
      </c>
      <c r="F30" s="29">
        <v>6.2</v>
      </c>
      <c r="G30" s="34">
        <f t="shared" si="0"/>
        <v>51.707999999999998</v>
      </c>
      <c r="H30" s="29">
        <v>27.28</v>
      </c>
      <c r="I30" s="34">
        <f t="shared" si="1"/>
        <v>227.51520000000002</v>
      </c>
    </row>
    <row r="31" spans="2:9" x14ac:dyDescent="0.2">
      <c r="B31" s="26" t="s">
        <v>55</v>
      </c>
      <c r="C31" s="27" t="s">
        <v>56</v>
      </c>
      <c r="D31" s="28" t="s">
        <v>14</v>
      </c>
      <c r="E31" s="26">
        <v>3.1000000000000001E-5</v>
      </c>
      <c r="F31" s="29">
        <v>15620</v>
      </c>
      <c r="G31" s="34">
        <f t="shared" si="0"/>
        <v>130270.8</v>
      </c>
      <c r="H31" s="29">
        <v>0.48</v>
      </c>
      <c r="I31" s="34">
        <f t="shared" si="1"/>
        <v>4.0383947999999998</v>
      </c>
    </row>
    <row r="32" spans="2:9" x14ac:dyDescent="0.2">
      <c r="B32" s="26" t="s">
        <v>57</v>
      </c>
      <c r="C32" s="27" t="s">
        <v>58</v>
      </c>
      <c r="D32" s="28" t="s">
        <v>22</v>
      </c>
      <c r="E32" s="26">
        <v>0.20899999999999999</v>
      </c>
      <c r="F32" s="29">
        <v>33.9</v>
      </c>
      <c r="G32" s="34">
        <f t="shared" si="0"/>
        <v>282.726</v>
      </c>
      <c r="H32" s="29">
        <v>7.09</v>
      </c>
      <c r="I32" s="34">
        <f t="shared" si="1"/>
        <v>59.089734</v>
      </c>
    </row>
    <row r="33" spans="2:9" x14ac:dyDescent="0.2">
      <c r="B33" s="26" t="s">
        <v>59</v>
      </c>
      <c r="C33" s="27" t="s">
        <v>60</v>
      </c>
      <c r="D33" s="28" t="s">
        <v>14</v>
      </c>
      <c r="E33" s="26">
        <v>5.0000000000000002E-5</v>
      </c>
      <c r="F33" s="29">
        <v>7716.7</v>
      </c>
      <c r="G33" s="34">
        <f t="shared" si="0"/>
        <v>64357.277999999998</v>
      </c>
      <c r="H33" s="29">
        <v>0.39</v>
      </c>
      <c r="I33" s="34">
        <f t="shared" si="1"/>
        <v>3.2178639000000002</v>
      </c>
    </row>
    <row r="34" spans="2:9" x14ac:dyDescent="0.2">
      <c r="B34" s="26" t="s">
        <v>61</v>
      </c>
      <c r="C34" s="27" t="s">
        <v>62</v>
      </c>
      <c r="D34" s="28" t="s">
        <v>22</v>
      </c>
      <c r="E34" s="26">
        <v>0.06</v>
      </c>
      <c r="F34" s="29">
        <v>9.42</v>
      </c>
      <c r="G34" s="34">
        <f t="shared" si="0"/>
        <v>78.562799999999996</v>
      </c>
      <c r="H34" s="29">
        <v>0.56999999999999995</v>
      </c>
      <c r="I34" s="34">
        <f t="shared" si="1"/>
        <v>4.713768</v>
      </c>
    </row>
    <row r="35" spans="2:9" ht="25.5" x14ac:dyDescent="0.2">
      <c r="B35" s="26" t="s">
        <v>63</v>
      </c>
      <c r="C35" s="27" t="s">
        <v>64</v>
      </c>
      <c r="D35" s="28" t="s">
        <v>19</v>
      </c>
      <c r="E35" s="26">
        <v>3.06</v>
      </c>
      <c r="F35" s="29">
        <v>519.79999999999995</v>
      </c>
      <c r="G35" s="34">
        <f t="shared" si="0"/>
        <v>4335.1319999999996</v>
      </c>
      <c r="H35" s="29">
        <v>1590.59</v>
      </c>
      <c r="I35" s="34">
        <f t="shared" si="1"/>
        <v>13265.503919999999</v>
      </c>
    </row>
    <row r="36" spans="2:9" ht="25.5" x14ac:dyDescent="0.2">
      <c r="B36" s="26" t="s">
        <v>65</v>
      </c>
      <c r="C36" s="27" t="s">
        <v>66</v>
      </c>
      <c r="D36" s="28" t="s">
        <v>67</v>
      </c>
      <c r="E36" s="26">
        <v>1</v>
      </c>
      <c r="F36" s="29">
        <v>634.08000000000004</v>
      </c>
      <c r="G36" s="34">
        <f t="shared" si="0"/>
        <v>5288.2272000000003</v>
      </c>
      <c r="H36" s="29">
        <v>634.08000000000004</v>
      </c>
      <c r="I36" s="34">
        <f t="shared" si="1"/>
        <v>5288.2272000000003</v>
      </c>
    </row>
    <row r="37" spans="2:9" ht="25.5" x14ac:dyDescent="0.2">
      <c r="B37" s="26" t="s">
        <v>68</v>
      </c>
      <c r="C37" s="27" t="s">
        <v>49</v>
      </c>
      <c r="D37" s="28" t="s">
        <v>14</v>
      </c>
      <c r="E37" s="26">
        <v>-0.25650000000000001</v>
      </c>
      <c r="F37" s="29">
        <v>11200</v>
      </c>
      <c r="G37" s="34">
        <f t="shared" si="0"/>
        <v>93408</v>
      </c>
      <c r="H37" s="29">
        <v>-2872.8</v>
      </c>
      <c r="I37" s="34">
        <f t="shared" si="1"/>
        <v>-23959.152000000002</v>
      </c>
    </row>
    <row r="38" spans="2:9" ht="25.5" x14ac:dyDescent="0.2">
      <c r="B38" s="26" t="s">
        <v>69</v>
      </c>
      <c r="C38" s="27" t="s">
        <v>70</v>
      </c>
      <c r="D38" s="28" t="s">
        <v>14</v>
      </c>
      <c r="E38" s="26">
        <v>0.25650000000000001</v>
      </c>
      <c r="F38" s="29">
        <v>11200</v>
      </c>
      <c r="G38" s="34">
        <f t="shared" si="0"/>
        <v>93408</v>
      </c>
      <c r="H38" s="29">
        <v>2872.8</v>
      </c>
      <c r="I38" s="34">
        <f t="shared" si="1"/>
        <v>23959.152000000002</v>
      </c>
    </row>
    <row r="39" spans="2:9" ht="38.25" x14ac:dyDescent="0.2">
      <c r="B39" s="26" t="s">
        <v>71</v>
      </c>
      <c r="C39" s="27" t="s">
        <v>72</v>
      </c>
      <c r="D39" s="28" t="s">
        <v>14</v>
      </c>
      <c r="E39" s="26">
        <v>0.1</v>
      </c>
      <c r="F39" s="29">
        <v>6677.82</v>
      </c>
      <c r="G39" s="34">
        <f t="shared" si="0"/>
        <v>55693.018799999998</v>
      </c>
      <c r="H39" s="29">
        <v>667.78</v>
      </c>
      <c r="I39" s="34">
        <f t="shared" si="1"/>
        <v>5569.30188</v>
      </c>
    </row>
    <row r="40" spans="2:9" ht="25.5" x14ac:dyDescent="0.2">
      <c r="B40" s="26" t="s">
        <v>73</v>
      </c>
      <c r="C40" s="27" t="s">
        <v>74</v>
      </c>
      <c r="D40" s="28" t="s">
        <v>54</v>
      </c>
      <c r="E40" s="26">
        <v>317.26</v>
      </c>
      <c r="F40" s="29">
        <v>41.12</v>
      </c>
      <c r="G40" s="34">
        <f t="shared" si="0"/>
        <v>342.94079999999997</v>
      </c>
      <c r="H40" s="29">
        <v>13045.73</v>
      </c>
      <c r="I40" s="34">
        <f t="shared" si="1"/>
        <v>108801.39820799998</v>
      </c>
    </row>
    <row r="41" spans="2:9" ht="25.5" x14ac:dyDescent="0.2">
      <c r="B41" s="26" t="s">
        <v>75</v>
      </c>
      <c r="C41" s="27" t="s">
        <v>76</v>
      </c>
      <c r="D41" s="28" t="s">
        <v>54</v>
      </c>
      <c r="E41" s="26">
        <v>500.79</v>
      </c>
      <c r="F41" s="29">
        <v>54.03</v>
      </c>
      <c r="G41" s="34">
        <f t="shared" si="0"/>
        <v>450.61020000000002</v>
      </c>
      <c r="H41" s="29">
        <v>27057.68</v>
      </c>
      <c r="I41" s="34">
        <f t="shared" si="1"/>
        <v>225661.08205800003</v>
      </c>
    </row>
    <row r="42" spans="2:9" x14ac:dyDescent="0.2">
      <c r="B42" s="30" t="s">
        <v>77</v>
      </c>
      <c r="C42" s="31" t="s">
        <v>78</v>
      </c>
      <c r="D42" s="32"/>
      <c r="E42" s="30" t="s">
        <v>77</v>
      </c>
      <c r="F42" s="33"/>
      <c r="G42" s="33"/>
      <c r="H42" s="33">
        <v>47078.75</v>
      </c>
      <c r="I42" s="35">
        <f>SUM(I12:I41)</f>
        <v>392636.884449156</v>
      </c>
    </row>
    <row r="43" spans="2:9" x14ac:dyDescent="0.2">
      <c r="B43" s="6"/>
      <c r="C43" s="4"/>
      <c r="D43" s="5"/>
      <c r="E43" s="6"/>
      <c r="F43" s="7"/>
      <c r="G43" s="7"/>
      <c r="H43" s="7"/>
      <c r="I43" s="7"/>
    </row>
    <row r="46" spans="2:9" x14ac:dyDescent="0.2">
      <c r="B46" s="1" t="s">
        <v>81</v>
      </c>
    </row>
  </sheetData>
  <mergeCells count="11">
    <mergeCell ref="B9:I9"/>
    <mergeCell ref="B10:I10"/>
    <mergeCell ref="B11:I11"/>
    <mergeCell ref="B1:I1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2023-07-14T06:10:50Z</cp:lastPrinted>
  <dcterms:created xsi:type="dcterms:W3CDTF">2003-01-28T12:33:10Z</dcterms:created>
  <dcterms:modified xsi:type="dcterms:W3CDTF">2023-07-14T06:10:54Z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